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6 - Rammaáætlun\RÁ5\Vefur RÁ5\"/>
    </mc:Choice>
  </mc:AlternateContent>
  <xr:revisionPtr revIDLastSave="0" documentId="13_ncr:1_{0C2AA162-8069-47AC-A461-ACC0611D3086}" xr6:coauthVersionLast="45" xr6:coauthVersionMax="45" xr10:uidLastSave="{00000000-0000-0000-0000-000000000000}"/>
  <bookViews>
    <workbookView xWindow="-120" yWindow="-120" windowWidth="29040" windowHeight="15840" activeTab="2" xr2:uid="{59AF40AF-4CC0-400E-A4C5-C4D9A97B2382}"/>
  </bookViews>
  <sheets>
    <sheet name="Heildaryfirlit" sheetId="8" r:id="rId1"/>
    <sheet name="Orkunýtingarflokkur" sheetId="4" r:id="rId2"/>
    <sheet name="Biðflokkur" sheetId="6" r:id="rId3"/>
    <sheet name="Verndarflokkur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6" l="1"/>
  <c r="F17" i="7"/>
  <c r="E17" i="7"/>
  <c r="F14" i="7"/>
  <c r="F16" i="7" s="1"/>
  <c r="E14" i="7"/>
  <c r="E16" i="7" s="1"/>
  <c r="F13" i="7"/>
  <c r="F15" i="7" s="1"/>
  <c r="E13" i="7"/>
  <c r="E15" i="7" s="1"/>
  <c r="F23" i="6"/>
  <c r="E23" i="6"/>
  <c r="L3" i="6"/>
  <c r="F19" i="6" s="1"/>
  <c r="F21" i="6" s="1"/>
  <c r="K3" i="6"/>
  <c r="E21" i="6" s="1"/>
  <c r="L2" i="6"/>
  <c r="F20" i="6" s="1"/>
  <c r="F22" i="6" s="1"/>
  <c r="K2" i="6"/>
  <c r="E20" i="6" s="1"/>
  <c r="E22" i="6" s="1"/>
  <c r="F20" i="4"/>
  <c r="E20" i="4"/>
  <c r="F19" i="4"/>
  <c r="F21" i="4"/>
  <c r="E21" i="4"/>
  <c r="E19" i="4"/>
  <c r="F18" i="4"/>
  <c r="E18" i="4"/>
</calcChain>
</file>

<file path=xl/sharedStrings.xml><?xml version="1.0" encoding="utf-8"?>
<sst xmlns="http://schemas.openxmlformats.org/spreadsheetml/2006/main" count="294" uniqueCount="150">
  <si>
    <t>Virkjunarkostur</t>
  </si>
  <si>
    <t>R3134A</t>
  </si>
  <si>
    <t>Búðartunguvirkjun</t>
  </si>
  <si>
    <t>R3296A</t>
  </si>
  <si>
    <t>Fremrinámar</t>
  </si>
  <si>
    <t>R3139A</t>
  </si>
  <si>
    <t>Hagavatnsvirkjun</t>
  </si>
  <si>
    <t>R3291A</t>
  </si>
  <si>
    <t>Hágönguvirkjun, 1. áfangi</t>
  </si>
  <si>
    <t>R3121A</t>
  </si>
  <si>
    <t>Hólmsárvirkjun neðri við Atley</t>
  </si>
  <si>
    <t>R3119A</t>
  </si>
  <si>
    <t>Hólmsárv. v. Einhyrning, án miðlunar</t>
  </si>
  <si>
    <t>R3273A</t>
  </si>
  <si>
    <t>Innstidalur</t>
  </si>
  <si>
    <t>R3265A</t>
  </si>
  <si>
    <t>Trölladyngja</t>
  </si>
  <si>
    <t>R3141A</t>
  </si>
  <si>
    <t>Stóra-Laxá</t>
  </si>
  <si>
    <t>Búrfellslundur</t>
  </si>
  <si>
    <t>Austurengjar</t>
  </si>
  <si>
    <t>Orkunýting</t>
  </si>
  <si>
    <t>Holtavirkjun</t>
  </si>
  <si>
    <t>Skrokkölduvirkjun</t>
  </si>
  <si>
    <t>Urriðafossvirkjun</t>
  </si>
  <si>
    <t>Þverárdalur</t>
  </si>
  <si>
    <t>Búlandsvirkjun</t>
  </si>
  <si>
    <t>Vernd</t>
  </si>
  <si>
    <t>Fljótshnjúksvirkjun</t>
  </si>
  <si>
    <t>Skatastaðavirkjun C</t>
  </si>
  <si>
    <t>Villinganesvirkjun</t>
  </si>
  <si>
    <t>Hvammsvirkjun</t>
  </si>
  <si>
    <t>Tegund orkuvinnslu</t>
  </si>
  <si>
    <t>Vatnsafl</t>
  </si>
  <si>
    <t>Jarðhiti</t>
  </si>
  <si>
    <t>Stóra-Sandvík</t>
  </si>
  <si>
    <t>Meitillinn</t>
  </si>
  <si>
    <t>Eldvörp (Svartsengi)</t>
  </si>
  <si>
    <t>Sveifluháls</t>
  </si>
  <si>
    <t>Bitra</t>
  </si>
  <si>
    <t>Norðlingaölduveita 566-567,5 m y.s.</t>
  </si>
  <si>
    <t>Grændalur</t>
  </si>
  <si>
    <t>Djúpá</t>
  </si>
  <si>
    <t>Vindorka</t>
  </si>
  <si>
    <t>Bið</t>
  </si>
  <si>
    <t>-</t>
  </si>
  <si>
    <t>R3104B</t>
  </si>
  <si>
    <t>R3105A</t>
  </si>
  <si>
    <t>Skatastaðavirkjun D</t>
  </si>
  <si>
    <t>R3107C</t>
  </si>
  <si>
    <t>R3107D</t>
  </si>
  <si>
    <t>R3108A</t>
  </si>
  <si>
    <t>R3109A</t>
  </si>
  <si>
    <t>R3110A</t>
  </si>
  <si>
    <t>R3110B</t>
  </si>
  <si>
    <t>R3110C</t>
  </si>
  <si>
    <t>R3114A</t>
  </si>
  <si>
    <t>R3122A</t>
  </si>
  <si>
    <t>R3123A</t>
  </si>
  <si>
    <t>R3126A</t>
  </si>
  <si>
    <t>R3127A</t>
  </si>
  <si>
    <t>R3129A</t>
  </si>
  <si>
    <t>R3130A</t>
  </si>
  <si>
    <t>R3131A</t>
  </si>
  <si>
    <t>R3140A</t>
  </si>
  <si>
    <t>Blanda - veita úr Vestari Jökulsá</t>
  </si>
  <si>
    <t>R3143</t>
  </si>
  <si>
    <t>Kjalölduveita</t>
  </si>
  <si>
    <t>R3156A</t>
  </si>
  <si>
    <t>Austurgilsvirkjun</t>
  </si>
  <si>
    <t>R3157A</t>
  </si>
  <si>
    <t>R3262A</t>
  </si>
  <si>
    <t>R3263A</t>
  </si>
  <si>
    <t>R3264A</t>
  </si>
  <si>
    <t>R3266A</t>
  </si>
  <si>
    <t>R3267A</t>
  </si>
  <si>
    <t>R3274A</t>
  </si>
  <si>
    <t>R3275A</t>
  </si>
  <si>
    <t>R3277A</t>
  </si>
  <si>
    <t>Sandfell, Krýsuvík</t>
  </si>
  <si>
    <t>R3298A</t>
  </si>
  <si>
    <t>R3269B</t>
  </si>
  <si>
    <t>Hverahlíð II</t>
  </si>
  <si>
    <t>R3271B</t>
  </si>
  <si>
    <t>R3297B</t>
  </si>
  <si>
    <t>Blöndulundur</t>
  </si>
  <si>
    <t>R3302A</t>
  </si>
  <si>
    <t>Landsvirkjun</t>
  </si>
  <si>
    <t>AV</t>
  </si>
  <si>
    <t>HS Orka</t>
  </si>
  <si>
    <t>ON</t>
  </si>
  <si>
    <t>Vesturverk</t>
  </si>
  <si>
    <t>Íslensk vatnsorka</t>
  </si>
  <si>
    <t>Orkustofnun</t>
  </si>
  <si>
    <t>Suðurorka</t>
  </si>
  <si>
    <t>Sunnlensk orka</t>
  </si>
  <si>
    <t>Framkvæmdaraðili</t>
  </si>
  <si>
    <t>Uppsett afl, MW</t>
  </si>
  <si>
    <t>Orkuvinnslugeta, GWst/ári</t>
  </si>
  <si>
    <t>Hagkvæmni-flokkun</t>
  </si>
  <si>
    <t>Flokkun Alþingis</t>
  </si>
  <si>
    <t>Nr.</t>
  </si>
  <si>
    <t>R4301B</t>
  </si>
  <si>
    <t>Kröfluvirkjun</t>
  </si>
  <si>
    <t>Bjarnarflagsvirkjun</t>
  </si>
  <si>
    <t>Hvalárvirkjun</t>
  </si>
  <si>
    <t>Veituleið Blönduvirkjunar</t>
  </si>
  <si>
    <t>2**</t>
  </si>
  <si>
    <t>Alls, orkunýting</t>
  </si>
  <si>
    <t>Skatastaðavirkjun C gerir ekki ráð f. Villinganesvirkjun</t>
  </si>
  <si>
    <t>Skatastaðavirkjun D gerir ráð f. Villinganesvirkjun</t>
  </si>
  <si>
    <t>R3119A og R3121A útiloka hver aðra</t>
  </si>
  <si>
    <t>Alls, vernd, max</t>
  </si>
  <si>
    <t>Alls, vernd, min</t>
  </si>
  <si>
    <t>Alls vatnsafl vernd, max</t>
  </si>
  <si>
    <t>Alls vatnsafl vernd, min</t>
  </si>
  <si>
    <t>Alls, jarðhiti vernd</t>
  </si>
  <si>
    <t>Hrafnabjargavirkjun A*</t>
  </si>
  <si>
    <t>Hrafnabjargavirkjun B*</t>
  </si>
  <si>
    <t>Hrafnabjargavirkjun C*</t>
  </si>
  <si>
    <t>Markarfljótsvirkjun A**</t>
  </si>
  <si>
    <t>Markarfljótsvirkjun B**</t>
  </si>
  <si>
    <t>**: Markarfljótsvirkjanir A og B útiloka hver aðra</t>
  </si>
  <si>
    <t>*: Hrafnabjargavirkjanir A, B og C útiloka hver aðra</t>
  </si>
  <si>
    <t xml:space="preserve">**: Hvað varðar kostnaðarflokkun vindorkuvirkjunarkostsins Búrfellslundar, R4301B, er flokkun hans ekki sambærileg við aðra virkjunarkosti. </t>
  </si>
  <si>
    <t xml:space="preserve">Vindorkukostir í 4. áfanga, þaðan sem skilgreining þessa virkjunarkosts er sótt, voru flokkaðir innbyrðis og sú flokkun er ekki samanburðarhæf við </t>
  </si>
  <si>
    <t>virkjunarkosti í vatnsafli eða jarðvarma.</t>
  </si>
  <si>
    <t>Alls vatnsafl, orkunýting</t>
  </si>
  <si>
    <t>Alls jarðhiti, orkunýting</t>
  </si>
  <si>
    <t>Alls vindorka, orkunýting</t>
  </si>
  <si>
    <t>Alls jarðhiti, bið</t>
  </si>
  <si>
    <t>Alls vatnsafl, bið, min</t>
  </si>
  <si>
    <t>Alls vatnsafl, bið, max</t>
  </si>
  <si>
    <t>Alls bið, min</t>
  </si>
  <si>
    <t>Alls bið, max</t>
  </si>
  <si>
    <t>Alls bið*</t>
  </si>
  <si>
    <t>940-967</t>
  </si>
  <si>
    <t>7971-8066</t>
  </si>
  <si>
    <t>Alls vatnsafl, bið*</t>
  </si>
  <si>
    <t>545-572</t>
  </si>
  <si>
    <t>4682-4777</t>
  </si>
  <si>
    <t>Alls, vernd**</t>
  </si>
  <si>
    <t>Alls vatnsafl vernd**</t>
  </si>
  <si>
    <t>451-528</t>
  </si>
  <si>
    <t>3575-4062</t>
  </si>
  <si>
    <t>196-273</t>
  </si>
  <si>
    <t>1491-1978</t>
  </si>
  <si>
    <t>*: Skatastaðavirkjun C gerir ekki ráð f. Villinganesvirkjun en Skatastaðavirkjun D gerir það. Virkjunarkostirnir tveir í Hólmsá útiloka hvern annan.</t>
  </si>
  <si>
    <t>**: Hrafnabjargavirkjanir A, B og C útiloka hver aðra. Markarfljótsvirkjanir A og B útiloka hver aðra.</t>
  </si>
  <si>
    <t>Fjöldi virkjunarkosta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</si>
</sst>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0" xfId="0" quotePrefix="1" applyFont="1" applyFill="1" applyBorder="1" applyAlignment="1">
      <alignment horizontal="center" wrapText="1"/>
    </xf>
    <xf numFmtId="0" fontId="0" fillId="0" borderId="0" xfId="0" quotePrefix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Venjulegt" xfId="0" builtinId="0"/>
  </cellStyles>
  <dxfs count="4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70F18-C8C4-4EAC-8FDF-BF4C8635F7BC}">
  <dimension ref="A1:D19"/>
  <sheetViews>
    <sheetView workbookViewId="0">
      <selection activeCell="D1" sqref="D1"/>
    </sheetView>
  </sheetViews>
  <sheetFormatPr defaultRowHeight="15" x14ac:dyDescent="0.25"/>
  <cols>
    <col min="1" max="1" width="25.140625" customWidth="1"/>
    <col min="2" max="2" width="13.85546875" customWidth="1"/>
    <col min="3" max="3" width="16.42578125" customWidth="1"/>
    <col min="4" max="4" width="15.42578125" customWidth="1"/>
  </cols>
  <sheetData>
    <row r="1" spans="1:4" ht="30" x14ac:dyDescent="0.25">
      <c r="B1" s="1" t="s">
        <v>97</v>
      </c>
      <c r="C1" s="1" t="s">
        <v>98</v>
      </c>
      <c r="D1" s="30" t="s">
        <v>149</v>
      </c>
    </row>
    <row r="3" spans="1:4" x14ac:dyDescent="0.25">
      <c r="A3" s="27" t="s">
        <v>108</v>
      </c>
      <c r="B3" s="28">
        <v>1299</v>
      </c>
      <c r="C3" s="28">
        <v>9322</v>
      </c>
      <c r="D3" s="28">
        <v>16</v>
      </c>
    </row>
    <row r="4" spans="1:4" x14ac:dyDescent="0.25">
      <c r="A4" t="s">
        <v>127</v>
      </c>
      <c r="B4" s="29">
        <v>214</v>
      </c>
      <c r="C4" s="29">
        <v>1409</v>
      </c>
      <c r="D4" s="29">
        <v>4</v>
      </c>
    </row>
    <row r="5" spans="1:4" x14ac:dyDescent="0.25">
      <c r="A5" t="s">
        <v>128</v>
      </c>
      <c r="B5" s="29">
        <v>865</v>
      </c>
      <c r="C5" s="29">
        <v>7123</v>
      </c>
      <c r="D5" s="29">
        <v>10</v>
      </c>
    </row>
    <row r="6" spans="1:4" x14ac:dyDescent="0.25">
      <c r="A6" t="s">
        <v>129</v>
      </c>
      <c r="B6" s="29">
        <v>220</v>
      </c>
      <c r="C6" s="29">
        <v>790</v>
      </c>
      <c r="D6" s="29">
        <v>2</v>
      </c>
    </row>
    <row r="7" spans="1:4" x14ac:dyDescent="0.25">
      <c r="B7" s="29"/>
      <c r="C7" s="29"/>
      <c r="D7" s="29"/>
    </row>
    <row r="8" spans="1:4" x14ac:dyDescent="0.25">
      <c r="A8" s="27" t="s">
        <v>135</v>
      </c>
      <c r="B8" s="28" t="s">
        <v>136</v>
      </c>
      <c r="C8" s="28" t="s">
        <v>137</v>
      </c>
      <c r="D8" s="28">
        <v>17</v>
      </c>
    </row>
    <row r="9" spans="1:4" x14ac:dyDescent="0.25">
      <c r="A9" t="s">
        <v>138</v>
      </c>
      <c r="B9" s="29" t="s">
        <v>139</v>
      </c>
      <c r="C9" s="29" t="s">
        <v>140</v>
      </c>
      <c r="D9" s="29">
        <v>13</v>
      </c>
    </row>
    <row r="10" spans="1:4" x14ac:dyDescent="0.25">
      <c r="A10" t="s">
        <v>130</v>
      </c>
      <c r="B10" s="29">
        <v>395</v>
      </c>
      <c r="C10" s="29">
        <v>3289</v>
      </c>
      <c r="D10" s="29">
        <v>4</v>
      </c>
    </row>
    <row r="11" spans="1:4" x14ac:dyDescent="0.25">
      <c r="B11" s="29"/>
      <c r="C11" s="29"/>
      <c r="D11" s="29"/>
    </row>
    <row r="12" spans="1:4" x14ac:dyDescent="0.25">
      <c r="A12" s="27" t="s">
        <v>141</v>
      </c>
      <c r="B12" s="28" t="s">
        <v>143</v>
      </c>
      <c r="C12" s="28" t="s">
        <v>144</v>
      </c>
      <c r="D12" s="28">
        <v>11</v>
      </c>
    </row>
    <row r="13" spans="1:4" x14ac:dyDescent="0.25">
      <c r="A13" t="s">
        <v>142</v>
      </c>
      <c r="B13" s="29" t="s">
        <v>145</v>
      </c>
      <c r="C13" s="29" t="s">
        <v>146</v>
      </c>
      <c r="D13" s="29">
        <v>9</v>
      </c>
    </row>
    <row r="14" spans="1:4" x14ac:dyDescent="0.25">
      <c r="A14" t="s">
        <v>116</v>
      </c>
      <c r="B14" s="29">
        <v>255</v>
      </c>
      <c r="C14" s="29">
        <v>2084</v>
      </c>
      <c r="D14" s="29">
        <v>2</v>
      </c>
    </row>
    <row r="18" spans="1:1" x14ac:dyDescent="0.25">
      <c r="A18" t="s">
        <v>147</v>
      </c>
    </row>
    <row r="19" spans="1:1" x14ac:dyDescent="0.25">
      <c r="A19" t="s">
        <v>148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42462-8805-434E-A37F-ED882D119577}">
  <dimension ref="A1:I26"/>
  <sheetViews>
    <sheetView zoomScaleNormal="100" workbookViewId="0"/>
  </sheetViews>
  <sheetFormatPr defaultRowHeight="15" x14ac:dyDescent="0.25"/>
  <cols>
    <col min="1" max="1" width="35" style="8" customWidth="1"/>
    <col min="2" max="2" width="13" style="8" customWidth="1"/>
    <col min="3" max="3" width="8.7109375" style="5" customWidth="1"/>
    <col min="4" max="4" width="23" style="5" customWidth="1"/>
    <col min="5" max="5" width="11.42578125" style="5" customWidth="1"/>
    <col min="6" max="6" width="16.5703125" style="5" customWidth="1"/>
    <col min="7" max="7" width="11.42578125" style="5" customWidth="1"/>
    <col min="8" max="8" width="16.7109375" style="5" customWidth="1"/>
    <col min="9" max="9" width="21.85546875" style="5" customWidth="1"/>
    <col min="10" max="10" width="47.85546875" style="3" customWidth="1"/>
    <col min="11" max="16384" width="9.140625" style="3"/>
  </cols>
  <sheetData>
    <row r="1" spans="1:9" s="2" customFormat="1" ht="30" x14ac:dyDescent="0.25">
      <c r="A1" s="2" t="s">
        <v>0</v>
      </c>
      <c r="B1" s="2" t="s">
        <v>32</v>
      </c>
      <c r="C1" s="1" t="s">
        <v>101</v>
      </c>
      <c r="D1" s="1" t="s">
        <v>96</v>
      </c>
      <c r="E1" s="1" t="s">
        <v>97</v>
      </c>
      <c r="F1" s="1" t="s">
        <v>98</v>
      </c>
      <c r="G1" s="1" t="s">
        <v>99</v>
      </c>
      <c r="H1" s="1" t="s">
        <v>100</v>
      </c>
      <c r="I1" s="1"/>
    </row>
    <row r="2" spans="1:9" x14ac:dyDescent="0.25">
      <c r="A2" s="20" t="s">
        <v>105</v>
      </c>
      <c r="B2" s="20" t="s">
        <v>33</v>
      </c>
      <c r="C2" s="5" t="s">
        <v>46</v>
      </c>
      <c r="D2" s="5" t="s">
        <v>91</v>
      </c>
      <c r="E2" s="5">
        <v>55</v>
      </c>
      <c r="F2" s="5">
        <v>320</v>
      </c>
      <c r="G2" s="5">
        <v>5</v>
      </c>
      <c r="H2" s="4" t="s">
        <v>21</v>
      </c>
      <c r="I2" s="4"/>
    </row>
    <row r="3" spans="1:9" x14ac:dyDescent="0.25">
      <c r="A3" s="20" t="s">
        <v>106</v>
      </c>
      <c r="B3" s="20" t="s">
        <v>33</v>
      </c>
      <c r="C3" s="5" t="s">
        <v>47</v>
      </c>
      <c r="D3" s="5" t="s">
        <v>87</v>
      </c>
      <c r="E3" s="5">
        <v>31</v>
      </c>
      <c r="F3" s="5">
        <v>194</v>
      </c>
      <c r="G3" s="5">
        <v>5</v>
      </c>
      <c r="H3" s="4" t="s">
        <v>21</v>
      </c>
      <c r="I3" s="4"/>
    </row>
    <row r="4" spans="1:9" x14ac:dyDescent="0.25">
      <c r="A4" s="3" t="s">
        <v>31</v>
      </c>
      <c r="B4" s="20" t="s">
        <v>33</v>
      </c>
      <c r="C4" s="5" t="s">
        <v>61</v>
      </c>
      <c r="D4" s="4" t="s">
        <v>87</v>
      </c>
      <c r="E4" s="4">
        <v>93</v>
      </c>
      <c r="F4" s="4">
        <v>720</v>
      </c>
      <c r="G4" s="4">
        <v>4</v>
      </c>
      <c r="H4" s="4" t="s">
        <v>21</v>
      </c>
      <c r="I4" s="4"/>
    </row>
    <row r="5" spans="1:9" x14ac:dyDescent="0.25">
      <c r="A5" s="20" t="s">
        <v>69</v>
      </c>
      <c r="B5" s="20" t="s">
        <v>33</v>
      </c>
      <c r="C5" s="5" t="s">
        <v>70</v>
      </c>
      <c r="D5" s="5" t="s">
        <v>88</v>
      </c>
      <c r="E5" s="5">
        <v>35</v>
      </c>
      <c r="F5" s="5">
        <v>175</v>
      </c>
      <c r="G5" s="5">
        <v>5</v>
      </c>
      <c r="H5" s="4" t="s">
        <v>21</v>
      </c>
      <c r="I5" s="4"/>
    </row>
    <row r="6" spans="1:9" x14ac:dyDescent="0.25">
      <c r="A6" s="3" t="s">
        <v>82</v>
      </c>
      <c r="B6" s="20" t="s">
        <v>34</v>
      </c>
      <c r="C6" s="5" t="s">
        <v>83</v>
      </c>
      <c r="D6" s="4" t="s">
        <v>90</v>
      </c>
      <c r="E6" s="4">
        <v>90</v>
      </c>
      <c r="F6" s="4">
        <v>738</v>
      </c>
      <c r="G6" s="9" t="s">
        <v>45</v>
      </c>
      <c r="H6" s="10" t="s">
        <v>21</v>
      </c>
    </row>
    <row r="7" spans="1:9" x14ac:dyDescent="0.25">
      <c r="A7" s="3" t="s">
        <v>25</v>
      </c>
      <c r="B7" s="20" t="s">
        <v>34</v>
      </c>
      <c r="C7" s="5" t="s">
        <v>77</v>
      </c>
      <c r="D7" s="4" t="s">
        <v>90</v>
      </c>
      <c r="E7" s="4">
        <v>90</v>
      </c>
      <c r="F7" s="4">
        <v>738</v>
      </c>
      <c r="G7" s="4">
        <v>4</v>
      </c>
      <c r="H7" s="4" t="s">
        <v>21</v>
      </c>
    </row>
    <row r="8" spans="1:9" x14ac:dyDescent="0.25">
      <c r="A8" s="3" t="s">
        <v>36</v>
      </c>
      <c r="B8" s="20" t="s">
        <v>34</v>
      </c>
      <c r="C8" s="5" t="s">
        <v>81</v>
      </c>
      <c r="D8" s="4" t="s">
        <v>90</v>
      </c>
      <c r="E8" s="4">
        <v>45</v>
      </c>
      <c r="F8" s="4">
        <v>369</v>
      </c>
      <c r="G8" s="4">
        <v>3</v>
      </c>
      <c r="H8" s="10" t="s">
        <v>21</v>
      </c>
    </row>
    <row r="9" spans="1:9" x14ac:dyDescent="0.25">
      <c r="A9" s="3" t="s">
        <v>35</v>
      </c>
      <c r="B9" s="20" t="s">
        <v>34</v>
      </c>
      <c r="C9" s="5" t="s">
        <v>71</v>
      </c>
      <c r="D9" s="4" t="s">
        <v>89</v>
      </c>
      <c r="E9" s="4">
        <v>50</v>
      </c>
      <c r="F9" s="4">
        <v>401</v>
      </c>
      <c r="G9" s="4">
        <v>4</v>
      </c>
      <c r="H9" s="4" t="s">
        <v>21</v>
      </c>
      <c r="I9" s="4"/>
    </row>
    <row r="10" spans="1:9" x14ac:dyDescent="0.25">
      <c r="A10" s="3" t="s">
        <v>37</v>
      </c>
      <c r="B10" s="20" t="s">
        <v>34</v>
      </c>
      <c r="C10" s="5" t="s">
        <v>72</v>
      </c>
      <c r="D10" s="4" t="s">
        <v>89</v>
      </c>
      <c r="E10" s="4">
        <v>50</v>
      </c>
      <c r="F10" s="4">
        <v>401</v>
      </c>
      <c r="G10" s="4">
        <v>4</v>
      </c>
      <c r="H10" s="4" t="s">
        <v>21</v>
      </c>
      <c r="I10" s="4"/>
    </row>
    <row r="11" spans="1:9" x14ac:dyDescent="0.25">
      <c r="A11" s="3" t="s">
        <v>79</v>
      </c>
      <c r="B11" s="20" t="s">
        <v>34</v>
      </c>
      <c r="C11" s="5" t="s">
        <v>73</v>
      </c>
      <c r="D11" s="4" t="s">
        <v>89</v>
      </c>
      <c r="E11" s="4">
        <v>100</v>
      </c>
      <c r="F11" s="4">
        <v>820</v>
      </c>
      <c r="G11" s="4">
        <v>3</v>
      </c>
      <c r="H11" s="4" t="s">
        <v>21</v>
      </c>
      <c r="I11" s="4"/>
    </row>
    <row r="12" spans="1:9" x14ac:dyDescent="0.25">
      <c r="A12" s="3" t="s">
        <v>38</v>
      </c>
      <c r="B12" s="20" t="s">
        <v>34</v>
      </c>
      <c r="C12" s="5" t="s">
        <v>74</v>
      </c>
      <c r="D12" s="4" t="s">
        <v>89</v>
      </c>
      <c r="E12" s="4">
        <v>100</v>
      </c>
      <c r="F12" s="4">
        <v>820</v>
      </c>
      <c r="G12" s="4">
        <v>3</v>
      </c>
      <c r="H12" s="4" t="s">
        <v>21</v>
      </c>
    </row>
    <row r="13" spans="1:9" x14ac:dyDescent="0.25">
      <c r="A13" s="3" t="s">
        <v>20</v>
      </c>
      <c r="B13" s="20" t="s">
        <v>34</v>
      </c>
      <c r="C13" s="5" t="s">
        <v>75</v>
      </c>
      <c r="D13" s="4" t="s">
        <v>89</v>
      </c>
      <c r="E13" s="4">
        <v>100</v>
      </c>
      <c r="F13" s="4">
        <v>820</v>
      </c>
      <c r="G13" s="4">
        <v>3</v>
      </c>
      <c r="H13" s="10" t="s">
        <v>21</v>
      </c>
    </row>
    <row r="14" spans="1:9" x14ac:dyDescent="0.25">
      <c r="A14" s="3" t="s">
        <v>104</v>
      </c>
      <c r="B14" s="20" t="s">
        <v>34</v>
      </c>
      <c r="C14" s="5" t="s">
        <v>84</v>
      </c>
      <c r="D14" s="4" t="s">
        <v>87</v>
      </c>
      <c r="E14" s="4">
        <v>90</v>
      </c>
      <c r="F14" s="4">
        <v>756</v>
      </c>
      <c r="G14" s="4">
        <v>3</v>
      </c>
      <c r="H14" s="4" t="s">
        <v>21</v>
      </c>
    </row>
    <row r="15" spans="1:9" x14ac:dyDescent="0.25">
      <c r="A15" s="3" t="s">
        <v>103</v>
      </c>
      <c r="B15" s="20" t="s">
        <v>34</v>
      </c>
      <c r="C15" s="5" t="s">
        <v>80</v>
      </c>
      <c r="D15" s="4" t="s">
        <v>87</v>
      </c>
      <c r="E15" s="4">
        <v>150</v>
      </c>
      <c r="F15" s="4">
        <v>1260</v>
      </c>
      <c r="G15" s="4">
        <v>4</v>
      </c>
      <c r="H15" s="4" t="s">
        <v>21</v>
      </c>
    </row>
    <row r="16" spans="1:9" x14ac:dyDescent="0.25">
      <c r="A16" s="20" t="s">
        <v>19</v>
      </c>
      <c r="B16" s="20" t="s">
        <v>43</v>
      </c>
      <c r="C16" s="5" t="s">
        <v>102</v>
      </c>
      <c r="D16" s="5" t="s">
        <v>87</v>
      </c>
      <c r="E16" s="5">
        <v>120</v>
      </c>
      <c r="F16" s="5">
        <v>440</v>
      </c>
      <c r="G16" s="5" t="s">
        <v>107</v>
      </c>
      <c r="H16" s="4" t="s">
        <v>21</v>
      </c>
    </row>
    <row r="17" spans="1:9" ht="15.75" thickBot="1" x14ac:dyDescent="0.3">
      <c r="A17" s="20" t="s">
        <v>85</v>
      </c>
      <c r="B17" s="20" t="s">
        <v>43</v>
      </c>
      <c r="C17" s="5" t="s">
        <v>86</v>
      </c>
      <c r="D17" s="5" t="s">
        <v>87</v>
      </c>
      <c r="E17" s="5">
        <v>100</v>
      </c>
      <c r="F17" s="5">
        <v>350</v>
      </c>
      <c r="G17" s="5">
        <v>4</v>
      </c>
      <c r="H17" s="5" t="s">
        <v>21</v>
      </c>
      <c r="I17" s="4"/>
    </row>
    <row r="18" spans="1:9" x14ac:dyDescent="0.25">
      <c r="A18" s="20"/>
      <c r="B18" s="20"/>
      <c r="D18" s="11" t="s">
        <v>108</v>
      </c>
      <c r="E18" s="12">
        <f>SUM(E2:E17)</f>
        <v>1299</v>
      </c>
      <c r="F18" s="13">
        <f>SUM(F2:F17)</f>
        <v>9322</v>
      </c>
      <c r="I18" s="4"/>
    </row>
    <row r="19" spans="1:9" x14ac:dyDescent="0.25">
      <c r="A19" s="20"/>
      <c r="B19" s="20"/>
      <c r="D19" s="14" t="s">
        <v>127</v>
      </c>
      <c r="E19" s="15">
        <f>SUM(E2:E5)</f>
        <v>214</v>
      </c>
      <c r="F19" s="16">
        <f>SUM(F2:F5)</f>
        <v>1409</v>
      </c>
      <c r="I19" s="4"/>
    </row>
    <row r="20" spans="1:9" x14ac:dyDescent="0.25">
      <c r="A20" s="20"/>
      <c r="B20" s="20"/>
      <c r="D20" s="14" t="s">
        <v>128</v>
      </c>
      <c r="E20" s="15">
        <f>SUM(E6:E15)</f>
        <v>865</v>
      </c>
      <c r="F20" s="16">
        <f>SUM(F6:F15)</f>
        <v>7123</v>
      </c>
      <c r="I20" s="4"/>
    </row>
    <row r="21" spans="1:9" ht="15.75" thickBot="1" x14ac:dyDescent="0.3">
      <c r="A21" s="20"/>
      <c r="B21" s="20"/>
      <c r="D21" s="17" t="s">
        <v>129</v>
      </c>
      <c r="E21" s="18">
        <f>SUM(E16:E17)</f>
        <v>220</v>
      </c>
      <c r="F21" s="19">
        <f>SUM(F16:F17)</f>
        <v>790</v>
      </c>
      <c r="I21" s="4"/>
    </row>
    <row r="22" spans="1:9" x14ac:dyDescent="0.25">
      <c r="A22" s="20"/>
      <c r="B22" s="20"/>
      <c r="I22" s="4"/>
    </row>
    <row r="23" spans="1:9" x14ac:dyDescent="0.25">
      <c r="A23" s="3"/>
      <c r="B23" s="3"/>
    </row>
    <row r="24" spans="1:9" x14ac:dyDescent="0.25">
      <c r="A24" s="8" t="s">
        <v>124</v>
      </c>
    </row>
    <row r="25" spans="1:9" x14ac:dyDescent="0.25">
      <c r="A25" s="8" t="s">
        <v>125</v>
      </c>
    </row>
    <row r="26" spans="1:9" x14ac:dyDescent="0.25">
      <c r="A26" s="8" t="s">
        <v>126</v>
      </c>
    </row>
  </sheetData>
  <sortState xmlns:xlrd2="http://schemas.microsoft.com/office/spreadsheetml/2017/richdata2" ref="A2:H22">
    <sortCondition ref="H2:H22"/>
  </sortState>
  <conditionalFormatting sqref="H2:I22">
    <cfRule type="cellIs" dxfId="3" priority="8" operator="equal">
      <formula>"Já"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56994-B6E3-4B69-A1B9-F34F290DE414}">
  <dimension ref="A1:L24"/>
  <sheetViews>
    <sheetView tabSelected="1" zoomScaleNormal="100" workbookViewId="0"/>
  </sheetViews>
  <sheetFormatPr defaultRowHeight="15" x14ac:dyDescent="0.25"/>
  <cols>
    <col min="1" max="1" width="35" style="3" customWidth="1"/>
    <col min="2" max="2" width="13" style="3" customWidth="1"/>
    <col min="3" max="3" width="8.7109375" style="5" customWidth="1"/>
    <col min="4" max="4" width="23" style="5" customWidth="1"/>
    <col min="5" max="5" width="11.42578125" style="5" customWidth="1"/>
    <col min="6" max="6" width="16.5703125" style="5" customWidth="1"/>
    <col min="7" max="7" width="11.42578125" style="5" customWidth="1"/>
    <col min="8" max="8" width="16.7109375" style="5" customWidth="1"/>
    <col min="9" max="9" width="21.85546875" style="5" customWidth="1"/>
    <col min="10" max="10" width="47.85546875" style="3" customWidth="1"/>
    <col min="11" max="16384" width="9.140625" style="3"/>
  </cols>
  <sheetData>
    <row r="1" spans="1:12" s="2" customFormat="1" ht="30" x14ac:dyDescent="0.25">
      <c r="A1" s="2" t="s">
        <v>0</v>
      </c>
      <c r="B1" s="2" t="s">
        <v>32</v>
      </c>
      <c r="C1" s="1" t="s">
        <v>101</v>
      </c>
      <c r="D1" s="1" t="s">
        <v>96</v>
      </c>
      <c r="E1" s="1" t="s">
        <v>97</v>
      </c>
      <c r="F1" s="1" t="s">
        <v>98</v>
      </c>
      <c r="G1" s="1" t="s">
        <v>99</v>
      </c>
      <c r="H1" s="1" t="s">
        <v>100</v>
      </c>
      <c r="I1" s="1"/>
    </row>
    <row r="2" spans="1:12" x14ac:dyDescent="0.25">
      <c r="A2" s="20" t="s">
        <v>29</v>
      </c>
      <c r="B2" s="20" t="s">
        <v>33</v>
      </c>
      <c r="C2" s="5" t="s">
        <v>49</v>
      </c>
      <c r="D2" s="4" t="s">
        <v>87</v>
      </c>
      <c r="E2" s="4">
        <v>156</v>
      </c>
      <c r="F2" s="4">
        <v>1090</v>
      </c>
      <c r="G2" s="4">
        <v>5</v>
      </c>
      <c r="H2" s="5" t="s">
        <v>44</v>
      </c>
      <c r="I2" s="4"/>
      <c r="J2" s="3" t="s">
        <v>109</v>
      </c>
      <c r="K2" s="3">
        <f>E2</f>
        <v>156</v>
      </c>
      <c r="L2" s="3">
        <f>F2</f>
        <v>1090</v>
      </c>
    </row>
    <row r="3" spans="1:12" x14ac:dyDescent="0.25">
      <c r="A3" s="20" t="s">
        <v>48</v>
      </c>
      <c r="B3" s="20" t="s">
        <v>33</v>
      </c>
      <c r="C3" s="5" t="s">
        <v>50</v>
      </c>
      <c r="D3" s="4" t="s">
        <v>87</v>
      </c>
      <c r="E3" s="4">
        <v>143</v>
      </c>
      <c r="F3" s="4">
        <v>1000</v>
      </c>
      <c r="G3" s="4">
        <v>5</v>
      </c>
      <c r="H3" s="5" t="s">
        <v>44</v>
      </c>
      <c r="I3" s="4"/>
      <c r="J3" s="3" t="s">
        <v>110</v>
      </c>
      <c r="K3" s="3">
        <f>SUM(E3:E4)</f>
        <v>176</v>
      </c>
      <c r="L3" s="3">
        <f>SUM(F3:F4)</f>
        <v>1215</v>
      </c>
    </row>
    <row r="4" spans="1:12" x14ac:dyDescent="0.25">
      <c r="A4" s="20" t="s">
        <v>30</v>
      </c>
      <c r="B4" s="20" t="s">
        <v>33</v>
      </c>
      <c r="C4" s="5" t="s">
        <v>51</v>
      </c>
      <c r="D4" s="4" t="s">
        <v>87</v>
      </c>
      <c r="E4" s="4">
        <v>33</v>
      </c>
      <c r="F4" s="4">
        <v>215</v>
      </c>
      <c r="G4" s="4">
        <v>3</v>
      </c>
      <c r="H4" s="4" t="s">
        <v>44</v>
      </c>
      <c r="I4" s="4"/>
    </row>
    <row r="5" spans="1:12" x14ac:dyDescent="0.25">
      <c r="A5" s="3" t="s">
        <v>12</v>
      </c>
      <c r="B5" s="3" t="s">
        <v>33</v>
      </c>
      <c r="C5" s="5" t="s">
        <v>11</v>
      </c>
      <c r="D5" s="4" t="s">
        <v>87</v>
      </c>
      <c r="E5" s="4">
        <v>72</v>
      </c>
      <c r="F5" s="4">
        <v>450</v>
      </c>
      <c r="G5" s="4">
        <v>3</v>
      </c>
      <c r="H5" s="4" t="s">
        <v>44</v>
      </c>
      <c r="I5" s="4"/>
      <c r="J5" s="3" t="s">
        <v>111</v>
      </c>
    </row>
    <row r="6" spans="1:12" x14ac:dyDescent="0.25">
      <c r="A6" s="3" t="s">
        <v>10</v>
      </c>
      <c r="B6" s="3" t="s">
        <v>33</v>
      </c>
      <c r="C6" s="5" t="s">
        <v>9</v>
      </c>
      <c r="D6" s="4" t="s">
        <v>87</v>
      </c>
      <c r="E6" s="4">
        <v>65</v>
      </c>
      <c r="F6" s="4">
        <v>480</v>
      </c>
      <c r="G6" s="4">
        <v>3</v>
      </c>
      <c r="H6" s="5" t="s">
        <v>44</v>
      </c>
      <c r="I6" s="4"/>
    </row>
    <row r="7" spans="1:12" x14ac:dyDescent="0.25">
      <c r="A7" s="3" t="s">
        <v>23</v>
      </c>
      <c r="B7" s="20" t="s">
        <v>33</v>
      </c>
      <c r="C7" s="5" t="s">
        <v>59</v>
      </c>
      <c r="D7" s="4" t="s">
        <v>87</v>
      </c>
      <c r="E7" s="4">
        <v>45</v>
      </c>
      <c r="F7" s="4">
        <v>345</v>
      </c>
      <c r="G7" s="4">
        <v>3</v>
      </c>
      <c r="H7" s="4" t="s">
        <v>44</v>
      </c>
      <c r="I7" s="4"/>
    </row>
    <row r="8" spans="1:12" x14ac:dyDescent="0.25">
      <c r="A8" s="3" t="s">
        <v>22</v>
      </c>
      <c r="B8" s="20" t="s">
        <v>33</v>
      </c>
      <c r="C8" s="5" t="s">
        <v>62</v>
      </c>
      <c r="D8" s="4" t="s">
        <v>87</v>
      </c>
      <c r="E8" s="4">
        <v>57</v>
      </c>
      <c r="F8" s="4">
        <v>450</v>
      </c>
      <c r="G8" s="4">
        <v>4</v>
      </c>
      <c r="H8" s="4" t="s">
        <v>44</v>
      </c>
      <c r="I8" s="4"/>
    </row>
    <row r="9" spans="1:12" x14ac:dyDescent="0.25">
      <c r="A9" s="3" t="s">
        <v>24</v>
      </c>
      <c r="B9" s="20" t="s">
        <v>33</v>
      </c>
      <c r="C9" s="5" t="s">
        <v>63</v>
      </c>
      <c r="D9" s="4" t="s">
        <v>87</v>
      </c>
      <c r="E9" s="4">
        <v>140</v>
      </c>
      <c r="F9" s="4">
        <v>1037</v>
      </c>
      <c r="G9" s="4">
        <v>2</v>
      </c>
      <c r="H9" s="4" t="s">
        <v>44</v>
      </c>
      <c r="I9" s="4"/>
    </row>
    <row r="10" spans="1:12" x14ac:dyDescent="0.25">
      <c r="A10" s="3" t="s">
        <v>2</v>
      </c>
      <c r="B10" s="3" t="s">
        <v>33</v>
      </c>
      <c r="C10" s="5" t="s">
        <v>1</v>
      </c>
      <c r="D10" s="4" t="s">
        <v>92</v>
      </c>
      <c r="E10" s="4">
        <v>27</v>
      </c>
      <c r="F10" s="4">
        <v>230</v>
      </c>
      <c r="G10" s="4">
        <v>4</v>
      </c>
      <c r="H10" s="4" t="s">
        <v>44</v>
      </c>
      <c r="I10" s="4"/>
    </row>
    <row r="11" spans="1:12" x14ac:dyDescent="0.25">
      <c r="A11" s="3" t="s">
        <v>6</v>
      </c>
      <c r="B11" s="3" t="s">
        <v>33</v>
      </c>
      <c r="C11" s="5" t="s">
        <v>5</v>
      </c>
      <c r="D11" s="4" t="s">
        <v>92</v>
      </c>
      <c r="E11" s="4">
        <v>20</v>
      </c>
      <c r="F11" s="4">
        <v>120</v>
      </c>
      <c r="G11" s="4">
        <v>4</v>
      </c>
      <c r="H11" s="4" t="s">
        <v>44</v>
      </c>
      <c r="I11" s="4"/>
    </row>
    <row r="12" spans="1:12" x14ac:dyDescent="0.25">
      <c r="A12" s="20" t="s">
        <v>18</v>
      </c>
      <c r="B12" s="20" t="s">
        <v>33</v>
      </c>
      <c r="C12" s="5" t="s">
        <v>17</v>
      </c>
      <c r="D12" s="5" t="s">
        <v>87</v>
      </c>
      <c r="E12" s="5">
        <v>35</v>
      </c>
      <c r="F12" s="5">
        <v>200</v>
      </c>
      <c r="G12" s="5">
        <v>4</v>
      </c>
      <c r="H12" s="4" t="s">
        <v>44</v>
      </c>
      <c r="I12" s="4"/>
    </row>
    <row r="13" spans="1:12" x14ac:dyDescent="0.25">
      <c r="A13" s="20" t="s">
        <v>65</v>
      </c>
      <c r="B13" s="20" t="s">
        <v>33</v>
      </c>
      <c r="C13" s="5" t="s">
        <v>66</v>
      </c>
      <c r="D13" s="5" t="s">
        <v>93</v>
      </c>
      <c r="E13" s="10" t="s">
        <v>45</v>
      </c>
      <c r="F13" s="5">
        <v>100</v>
      </c>
      <c r="G13" s="5">
        <v>2</v>
      </c>
      <c r="H13" s="4" t="s">
        <v>44</v>
      </c>
      <c r="I13" s="4"/>
    </row>
    <row r="14" spans="1:12" x14ac:dyDescent="0.25">
      <c r="A14" s="20" t="s">
        <v>67</v>
      </c>
      <c r="B14" s="20" t="s">
        <v>33</v>
      </c>
      <c r="C14" s="5" t="s">
        <v>68</v>
      </c>
      <c r="D14" s="5" t="s">
        <v>87</v>
      </c>
      <c r="E14" s="10" t="s">
        <v>45</v>
      </c>
      <c r="F14" s="5">
        <v>630</v>
      </c>
      <c r="G14" s="5">
        <v>3</v>
      </c>
      <c r="H14" s="4" t="s">
        <v>44</v>
      </c>
      <c r="I14" s="4"/>
    </row>
    <row r="15" spans="1:12" x14ac:dyDescent="0.25">
      <c r="A15" s="3" t="s">
        <v>16</v>
      </c>
      <c r="B15" s="3" t="s">
        <v>34</v>
      </c>
      <c r="C15" s="5" t="s">
        <v>15</v>
      </c>
      <c r="D15" s="4" t="s">
        <v>89</v>
      </c>
      <c r="E15" s="4">
        <v>100</v>
      </c>
      <c r="F15" s="4">
        <v>820</v>
      </c>
      <c r="G15" s="4">
        <v>3</v>
      </c>
      <c r="H15" s="4" t="s">
        <v>44</v>
      </c>
      <c r="I15" s="4"/>
    </row>
    <row r="16" spans="1:12" x14ac:dyDescent="0.25">
      <c r="A16" s="3" t="s">
        <v>14</v>
      </c>
      <c r="B16" s="3" t="s">
        <v>34</v>
      </c>
      <c r="C16" s="5" t="s">
        <v>13</v>
      </c>
      <c r="D16" s="4" t="s">
        <v>90</v>
      </c>
      <c r="E16" s="4">
        <v>45</v>
      </c>
      <c r="F16" s="4">
        <v>369</v>
      </c>
      <c r="G16" s="4">
        <v>4</v>
      </c>
      <c r="H16" s="10" t="s">
        <v>44</v>
      </c>
      <c r="I16" s="4"/>
    </row>
    <row r="17" spans="1:9" x14ac:dyDescent="0.25">
      <c r="A17" s="3" t="s">
        <v>8</v>
      </c>
      <c r="B17" s="3" t="s">
        <v>34</v>
      </c>
      <c r="C17" s="5" t="s">
        <v>7</v>
      </c>
      <c r="D17" s="4" t="s">
        <v>87</v>
      </c>
      <c r="E17" s="4">
        <v>150</v>
      </c>
      <c r="F17" s="4">
        <v>1260</v>
      </c>
      <c r="G17" s="4">
        <v>4</v>
      </c>
      <c r="H17" s="4" t="s">
        <v>44</v>
      </c>
      <c r="I17" s="4"/>
    </row>
    <row r="18" spans="1:9" ht="15.75" thickBot="1" x14ac:dyDescent="0.3">
      <c r="A18" s="3" t="s">
        <v>4</v>
      </c>
      <c r="B18" s="3" t="s">
        <v>34</v>
      </c>
      <c r="C18" s="5" t="s">
        <v>3</v>
      </c>
      <c r="D18" s="4" t="s">
        <v>87</v>
      </c>
      <c r="E18" s="4">
        <v>100</v>
      </c>
      <c r="F18" s="4">
        <v>840</v>
      </c>
      <c r="G18" s="4">
        <v>4</v>
      </c>
      <c r="H18" s="4" t="s">
        <v>44</v>
      </c>
      <c r="I18" s="4"/>
    </row>
    <row r="19" spans="1:9" x14ac:dyDescent="0.25">
      <c r="D19" s="11" t="s">
        <v>134</v>
      </c>
      <c r="E19" s="21">
        <f>SUM(E7:E18)+E5+K3</f>
        <v>967</v>
      </c>
      <c r="F19" s="22">
        <f>SUM(F7:F18)+F5+L3</f>
        <v>8066</v>
      </c>
      <c r="G19" s="4"/>
      <c r="H19" s="4"/>
      <c r="I19" s="4"/>
    </row>
    <row r="20" spans="1:9" x14ac:dyDescent="0.25">
      <c r="D20" s="14" t="s">
        <v>133</v>
      </c>
      <c r="E20" s="23">
        <f>SUM(E7:E18)+E6+K2</f>
        <v>940</v>
      </c>
      <c r="F20" s="24">
        <f>SUM(F7:F18)+F6+L2</f>
        <v>7971</v>
      </c>
      <c r="G20" s="4"/>
      <c r="H20" s="4"/>
      <c r="I20" s="4"/>
    </row>
    <row r="21" spans="1:9" x14ac:dyDescent="0.25">
      <c r="D21" s="14" t="s">
        <v>132</v>
      </c>
      <c r="E21" s="23">
        <f>E19-E23</f>
        <v>572</v>
      </c>
      <c r="F21" s="24">
        <f>F19-F23</f>
        <v>4777</v>
      </c>
      <c r="G21" s="4"/>
      <c r="H21" s="4"/>
      <c r="I21" s="4"/>
    </row>
    <row r="22" spans="1:9" x14ac:dyDescent="0.25">
      <c r="D22" s="14" t="s">
        <v>131</v>
      </c>
      <c r="E22" s="23">
        <f>E20-E23</f>
        <v>545</v>
      </c>
      <c r="F22" s="24">
        <f>F20-F23</f>
        <v>4682</v>
      </c>
      <c r="G22" s="4"/>
      <c r="H22" s="4"/>
      <c r="I22" s="4"/>
    </row>
    <row r="23" spans="1:9" ht="15.75" thickBot="1" x14ac:dyDescent="0.3">
      <c r="D23" s="17" t="s">
        <v>130</v>
      </c>
      <c r="E23" s="25">
        <f>SUM(E15:E18)</f>
        <v>395</v>
      </c>
      <c r="F23" s="26">
        <f>SUM(F15:F18)</f>
        <v>3289</v>
      </c>
      <c r="G23" s="4"/>
      <c r="H23" s="4"/>
      <c r="I23" s="4"/>
    </row>
    <row r="24" spans="1:9" x14ac:dyDescent="0.25">
      <c r="D24" s="4"/>
      <c r="E24" s="4"/>
      <c r="F24" s="4"/>
      <c r="G24" s="4"/>
      <c r="H24" s="4"/>
      <c r="I24" s="4"/>
    </row>
  </sheetData>
  <conditionalFormatting sqref="H2:I24">
    <cfRule type="cellIs" dxfId="2" priority="2" operator="equal">
      <formula>"Já"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4F62D-67C6-419F-87BE-E1C982B29012}">
  <dimension ref="A1:I20"/>
  <sheetViews>
    <sheetView zoomScaleNormal="100" workbookViewId="0"/>
  </sheetViews>
  <sheetFormatPr defaultRowHeight="15" x14ac:dyDescent="0.25"/>
  <cols>
    <col min="1" max="1" width="35" style="8" customWidth="1"/>
    <col min="2" max="2" width="13" style="8" customWidth="1"/>
    <col min="3" max="3" width="8.7109375" style="5" customWidth="1"/>
    <col min="4" max="4" width="24.28515625" style="5" customWidth="1"/>
    <col min="5" max="5" width="11.42578125" style="5" customWidth="1"/>
    <col min="6" max="6" width="16.5703125" style="5" customWidth="1"/>
    <col min="7" max="7" width="11.42578125" style="5" customWidth="1"/>
    <col min="8" max="8" width="16.7109375" style="5" customWidth="1"/>
    <col min="9" max="9" width="21.85546875" style="5" customWidth="1"/>
    <col min="10" max="10" width="47.85546875" style="3" customWidth="1"/>
    <col min="11" max="16384" width="9.140625" style="3"/>
  </cols>
  <sheetData>
    <row r="1" spans="1:9" s="2" customFormat="1" ht="30" x14ac:dyDescent="0.25">
      <c r="A1" s="6" t="s">
        <v>0</v>
      </c>
      <c r="B1" s="6" t="s">
        <v>32</v>
      </c>
      <c r="C1" s="1" t="s">
        <v>101</v>
      </c>
      <c r="D1" s="1" t="s">
        <v>96</v>
      </c>
      <c r="E1" s="1" t="s">
        <v>97</v>
      </c>
      <c r="F1" s="1" t="s">
        <v>98</v>
      </c>
      <c r="G1" s="1" t="s">
        <v>99</v>
      </c>
      <c r="H1" s="1" t="s">
        <v>100</v>
      </c>
      <c r="I1" s="1"/>
    </row>
    <row r="2" spans="1:9" x14ac:dyDescent="0.25">
      <c r="A2" s="7" t="s">
        <v>28</v>
      </c>
      <c r="B2" s="7" t="s">
        <v>33</v>
      </c>
      <c r="C2" s="5" t="s">
        <v>52</v>
      </c>
      <c r="D2" s="4" t="s">
        <v>87</v>
      </c>
      <c r="E2" s="4">
        <v>58</v>
      </c>
      <c r="F2" s="4">
        <v>405</v>
      </c>
      <c r="G2" s="4">
        <v>6</v>
      </c>
      <c r="H2" s="4" t="s">
        <v>27</v>
      </c>
    </row>
    <row r="3" spans="1:9" x14ac:dyDescent="0.25">
      <c r="A3" s="8" t="s">
        <v>117</v>
      </c>
      <c r="B3" s="7" t="s">
        <v>33</v>
      </c>
      <c r="C3" s="5" t="s">
        <v>53</v>
      </c>
      <c r="D3" s="4" t="s">
        <v>87</v>
      </c>
      <c r="E3" s="4">
        <v>88</v>
      </c>
      <c r="F3" s="4">
        <v>585</v>
      </c>
      <c r="G3" s="4">
        <v>3</v>
      </c>
      <c r="H3" s="4" t="s">
        <v>27</v>
      </c>
    </row>
    <row r="4" spans="1:9" x14ac:dyDescent="0.25">
      <c r="A4" s="8" t="s">
        <v>118</v>
      </c>
      <c r="B4" s="7" t="s">
        <v>33</v>
      </c>
      <c r="C4" s="5" t="s">
        <v>54</v>
      </c>
      <c r="D4" s="4" t="s">
        <v>87</v>
      </c>
      <c r="E4" s="4">
        <v>50</v>
      </c>
      <c r="F4" s="4">
        <v>332</v>
      </c>
      <c r="G4" s="4">
        <v>4</v>
      </c>
      <c r="H4" s="4" t="s">
        <v>27</v>
      </c>
    </row>
    <row r="5" spans="1:9" x14ac:dyDescent="0.25">
      <c r="A5" s="8" t="s">
        <v>119</v>
      </c>
      <c r="B5" s="7" t="s">
        <v>33</v>
      </c>
      <c r="C5" s="5" t="s">
        <v>55</v>
      </c>
      <c r="D5" s="4" t="s">
        <v>87</v>
      </c>
      <c r="E5" s="4">
        <v>36</v>
      </c>
      <c r="F5" s="4">
        <v>242</v>
      </c>
      <c r="G5" s="4">
        <v>5</v>
      </c>
      <c r="H5" s="4" t="s">
        <v>27</v>
      </c>
      <c r="I5" s="4"/>
    </row>
    <row r="6" spans="1:9" x14ac:dyDescent="0.25">
      <c r="A6" s="7" t="s">
        <v>42</v>
      </c>
      <c r="B6" s="7" t="s">
        <v>33</v>
      </c>
      <c r="C6" s="5" t="s">
        <v>56</v>
      </c>
      <c r="D6" s="4" t="s">
        <v>93</v>
      </c>
      <c r="E6" s="4">
        <v>86</v>
      </c>
      <c r="F6" s="4">
        <v>499</v>
      </c>
      <c r="G6" s="4">
        <v>4</v>
      </c>
      <c r="H6" s="9" t="s">
        <v>27</v>
      </c>
      <c r="I6" s="4"/>
    </row>
    <row r="7" spans="1:9" x14ac:dyDescent="0.25">
      <c r="A7" s="7" t="s">
        <v>120</v>
      </c>
      <c r="B7" s="7" t="s">
        <v>33</v>
      </c>
      <c r="C7" s="5" t="s">
        <v>57</v>
      </c>
      <c r="D7" s="4" t="s">
        <v>93</v>
      </c>
      <c r="E7" s="4">
        <v>121</v>
      </c>
      <c r="F7" s="4">
        <v>702</v>
      </c>
      <c r="G7" s="4">
        <v>4</v>
      </c>
      <c r="H7" s="10" t="s">
        <v>27</v>
      </c>
      <c r="I7" s="4"/>
    </row>
    <row r="8" spans="1:9" x14ac:dyDescent="0.25">
      <c r="A8" s="7" t="s">
        <v>121</v>
      </c>
      <c r="B8" s="7" t="s">
        <v>33</v>
      </c>
      <c r="C8" s="5" t="s">
        <v>58</v>
      </c>
      <c r="D8" s="4" t="s">
        <v>93</v>
      </c>
      <c r="E8" s="4">
        <v>146</v>
      </c>
      <c r="F8" s="4">
        <v>846</v>
      </c>
      <c r="G8" s="4">
        <v>4</v>
      </c>
      <c r="H8" s="10" t="s">
        <v>27</v>
      </c>
      <c r="I8" s="4"/>
    </row>
    <row r="9" spans="1:9" x14ac:dyDescent="0.25">
      <c r="A9" s="7" t="s">
        <v>40</v>
      </c>
      <c r="B9" s="7" t="s">
        <v>33</v>
      </c>
      <c r="C9" s="5" t="s">
        <v>60</v>
      </c>
      <c r="D9" s="4" t="s">
        <v>87</v>
      </c>
      <c r="E9" s="9" t="s">
        <v>45</v>
      </c>
      <c r="F9" s="4">
        <v>670</v>
      </c>
      <c r="G9" s="4">
        <v>1</v>
      </c>
      <c r="H9" s="4" t="s">
        <v>27</v>
      </c>
      <c r="I9" s="4"/>
    </row>
    <row r="10" spans="1:9" x14ac:dyDescent="0.25">
      <c r="A10" s="8" t="s">
        <v>26</v>
      </c>
      <c r="B10" s="7" t="s">
        <v>33</v>
      </c>
      <c r="C10" s="5" t="s">
        <v>64</v>
      </c>
      <c r="D10" s="4" t="s">
        <v>94</v>
      </c>
      <c r="E10" s="4">
        <v>150</v>
      </c>
      <c r="F10" s="4">
        <v>1057</v>
      </c>
      <c r="G10" s="4">
        <v>2</v>
      </c>
      <c r="H10" s="4" t="s">
        <v>27</v>
      </c>
      <c r="I10" s="4"/>
    </row>
    <row r="11" spans="1:9" x14ac:dyDescent="0.25">
      <c r="A11" s="8" t="s">
        <v>39</v>
      </c>
      <c r="B11" s="7" t="s">
        <v>34</v>
      </c>
      <c r="C11" s="5" t="s">
        <v>76</v>
      </c>
      <c r="D11" s="4" t="s">
        <v>93</v>
      </c>
      <c r="E11" s="4">
        <v>135</v>
      </c>
      <c r="F11" s="4">
        <v>1100</v>
      </c>
      <c r="G11" s="4">
        <v>3</v>
      </c>
      <c r="H11" s="10" t="s">
        <v>27</v>
      </c>
      <c r="I11" s="4"/>
    </row>
    <row r="12" spans="1:9" ht="15.75" thickBot="1" x14ac:dyDescent="0.3">
      <c r="A12" s="8" t="s">
        <v>41</v>
      </c>
      <c r="B12" s="7" t="s">
        <v>34</v>
      </c>
      <c r="C12" s="5" t="s">
        <v>78</v>
      </c>
      <c r="D12" s="4" t="s">
        <v>95</v>
      </c>
      <c r="E12" s="4">
        <v>120</v>
      </c>
      <c r="F12" s="4">
        <v>984</v>
      </c>
      <c r="G12" s="4">
        <v>4</v>
      </c>
      <c r="H12" s="10" t="s">
        <v>27</v>
      </c>
      <c r="I12" s="4"/>
    </row>
    <row r="13" spans="1:9" x14ac:dyDescent="0.25">
      <c r="D13" s="11" t="s">
        <v>112</v>
      </c>
      <c r="E13" s="21">
        <f>SUM(E8:E10)+SUM(E2:E3)+E6</f>
        <v>528</v>
      </c>
      <c r="F13" s="22">
        <f>SUM(F8:F10)+SUM(F2:F3)+F6</f>
        <v>4062</v>
      </c>
      <c r="G13" s="4"/>
      <c r="H13" s="4"/>
      <c r="I13" s="4"/>
    </row>
    <row r="14" spans="1:9" x14ac:dyDescent="0.25">
      <c r="D14" s="14" t="s">
        <v>113</v>
      </c>
      <c r="E14" s="23">
        <f>SUM(E9:E10)+SUM(E5:E7)+E2</f>
        <v>451</v>
      </c>
      <c r="F14" s="24">
        <f>SUM(F9:F10)+SUM(F5:F7)+F2</f>
        <v>3575</v>
      </c>
      <c r="G14" s="4"/>
      <c r="H14" s="4"/>
      <c r="I14" s="4"/>
    </row>
    <row r="15" spans="1:9" x14ac:dyDescent="0.25">
      <c r="D15" s="14" t="s">
        <v>114</v>
      </c>
      <c r="E15" s="23">
        <f>E13-E17</f>
        <v>273</v>
      </c>
      <c r="F15" s="24">
        <f>F13-F17</f>
        <v>1978</v>
      </c>
      <c r="G15" s="4"/>
      <c r="H15" s="4"/>
      <c r="I15" s="4"/>
    </row>
    <row r="16" spans="1:9" x14ac:dyDescent="0.25">
      <c r="D16" s="14" t="s">
        <v>115</v>
      </c>
      <c r="E16" s="23">
        <f>E14-E17</f>
        <v>196</v>
      </c>
      <c r="F16" s="24">
        <f>F14-F17</f>
        <v>1491</v>
      </c>
      <c r="G16" s="4"/>
      <c r="H16" s="4"/>
      <c r="I16" s="4"/>
    </row>
    <row r="17" spans="1:9" ht="15.75" thickBot="1" x14ac:dyDescent="0.3">
      <c r="D17" s="17" t="s">
        <v>116</v>
      </c>
      <c r="E17" s="25">
        <f>SUM(E11:E12)</f>
        <v>255</v>
      </c>
      <c r="F17" s="26">
        <f>SUM(F11:F12)</f>
        <v>2084</v>
      </c>
      <c r="G17" s="4"/>
      <c r="H17" s="4"/>
      <c r="I17" s="4"/>
    </row>
    <row r="19" spans="1:9" x14ac:dyDescent="0.25">
      <c r="A19" s="8" t="s">
        <v>123</v>
      </c>
    </row>
    <row r="20" spans="1:9" x14ac:dyDescent="0.25">
      <c r="A20" s="8" t="s">
        <v>122</v>
      </c>
    </row>
  </sheetData>
  <conditionalFormatting sqref="H2:I12">
    <cfRule type="cellIs" dxfId="1" priority="2" operator="equal">
      <formula>"Já"</formula>
    </cfRule>
  </conditionalFormatting>
  <conditionalFormatting sqref="H13:I17">
    <cfRule type="cellIs" dxfId="0" priority="1" operator="equal">
      <formula>"Já"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4</vt:i4>
      </vt:variant>
    </vt:vector>
  </HeadingPairs>
  <TitlesOfParts>
    <vt:vector size="4" baseType="lpstr">
      <vt:lpstr>Heildaryfirlit</vt:lpstr>
      <vt:lpstr>Orkunýtingarflokkur</vt:lpstr>
      <vt:lpstr>Biðflokkur</vt:lpstr>
      <vt:lpstr>Verndarflokkur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Herdís Helga Schopka</dc:creator>
  <cp:lastModifiedBy>Herdís Helga Schopka</cp:lastModifiedBy>
  <dcterms:created xsi:type="dcterms:W3CDTF">2021-10-01T15:02:18Z</dcterms:created>
  <dcterms:modified xsi:type="dcterms:W3CDTF">2022-06-23T12:04:20Z</dcterms:modified>
</cp:coreProperties>
</file>